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workbookProtection workbookAlgorithmName="SHA-512" workbookHashValue="WC+xqICyVfJWey5hfVn20SxUgfksAUFeNIdp21DUZtZoL+BOv703mqCbOAOeIjwalIAI8E0AGLedFPL2hCrkhA==" workbookSaltValue="NRvzlzYQy5wdDe1XxdaG/g==" workbookSpinCount="100000" lockStructure="1"/>
  <bookViews>
    <workbookView xWindow="240" yWindow="105" windowWidth="14805" windowHeight="8010"/>
  </bookViews>
  <sheets>
    <sheet name="工作量登记卡" sheetId="8" r:id="rId1"/>
    <sheet name="DATA1.1" sheetId="6" state="hidden" r:id="rId2"/>
  </sheets>
  <definedNames>
    <definedName name="_xlnm.Print_Titles" localSheetId="0">工作量登记卡!$2:$4</definedName>
  </definedNames>
  <calcPr calcId="152511"/>
</workbook>
</file>

<file path=xl/calcChain.xml><?xml version="1.0" encoding="utf-8"?>
<calcChain xmlns="http://schemas.openxmlformats.org/spreadsheetml/2006/main">
  <c r="Q24" i="8" l="1"/>
  <c r="Q18" i="8"/>
  <c r="G6" i="8"/>
  <c r="N6" i="8"/>
  <c r="O6" i="8"/>
  <c r="Q6" i="8"/>
  <c r="G7" i="8"/>
  <c r="N7" i="8"/>
  <c r="O7" i="8"/>
  <c r="Q7" i="8"/>
  <c r="G8" i="8"/>
  <c r="N8" i="8"/>
  <c r="O8" i="8"/>
  <c r="Q8" i="8"/>
  <c r="G9" i="8"/>
  <c r="N9" i="8"/>
  <c r="O9" i="8"/>
  <c r="Q9" i="8"/>
  <c r="G10" i="8"/>
  <c r="N10" i="8"/>
  <c r="O10" i="8"/>
  <c r="Q10" i="8"/>
  <c r="G11" i="8"/>
  <c r="N11" i="8"/>
  <c r="O11" i="8"/>
  <c r="Q11" i="8"/>
  <c r="G12" i="8"/>
  <c r="N12" i="8"/>
  <c r="O12" i="8"/>
  <c r="Q12" i="8"/>
  <c r="G13" i="8"/>
  <c r="N13" i="8"/>
  <c r="O13" i="8"/>
  <c r="Q13" i="8"/>
  <c r="G14" i="8"/>
  <c r="N14" i="8"/>
  <c r="O14" i="8"/>
  <c r="Q14" i="8"/>
  <c r="G15" i="8"/>
  <c r="N15" i="8"/>
  <c r="O15" i="8"/>
  <c r="Q15" i="8"/>
  <c r="G16" i="8"/>
  <c r="N16" i="8"/>
  <c r="O16" i="8"/>
  <c r="Q16" i="8"/>
  <c r="G17" i="8"/>
  <c r="N17" i="8"/>
  <c r="O17" i="8"/>
  <c r="Q17" i="8"/>
  <c r="Q25" i="8" l="1"/>
  <c r="G5" i="8" l="1"/>
  <c r="N5" i="8" l="1"/>
  <c r="O5" i="8" l="1"/>
  <c r="Q5" i="8" s="1"/>
</calcChain>
</file>

<file path=xl/sharedStrings.xml><?xml version="1.0" encoding="utf-8"?>
<sst xmlns="http://schemas.openxmlformats.org/spreadsheetml/2006/main" count="84" uniqueCount="84">
  <si>
    <t>课程名称</t>
    <phoneticPr fontId="1" type="noConversion"/>
  </si>
  <si>
    <t>授课班级</t>
    <phoneticPr fontId="1" type="noConversion"/>
  </si>
  <si>
    <t>备注</t>
    <phoneticPr fontId="1" type="noConversion"/>
  </si>
  <si>
    <t>序
号</t>
    <phoneticPr fontId="1" type="noConversion"/>
  </si>
  <si>
    <t>公共选修课</t>
    <phoneticPr fontId="1" type="noConversion"/>
  </si>
  <si>
    <t>课程类型</t>
    <phoneticPr fontId="1" type="noConversion"/>
  </si>
  <si>
    <t>课程
类型</t>
    <phoneticPr fontId="1" type="noConversion"/>
  </si>
  <si>
    <t>课程
系数</t>
    <phoneticPr fontId="1" type="noConversion"/>
  </si>
  <si>
    <t>附件1：</t>
    <phoneticPr fontId="1" type="noConversion"/>
  </si>
  <si>
    <t>系数</t>
    <phoneticPr fontId="1" type="noConversion"/>
  </si>
  <si>
    <t>其他工作量</t>
    <phoneticPr fontId="1" type="noConversion"/>
  </si>
  <si>
    <t>工作量总计</t>
    <phoneticPr fontId="1" type="noConversion"/>
  </si>
  <si>
    <t>姓名：</t>
    <phoneticPr fontId="1" type="noConversion"/>
  </si>
  <si>
    <t>教研室：</t>
    <phoneticPr fontId="1" type="noConversion"/>
  </si>
  <si>
    <t>大连海洋大学教师工作量登记卡</t>
    <phoneticPr fontId="1" type="noConversion"/>
  </si>
  <si>
    <t>教研室主任核实：
签名：                    年      月    日</t>
    <phoneticPr fontId="1" type="noConversion"/>
  </si>
  <si>
    <t xml:space="preserve">    本人按照学校要求，认真录入工作量相关信息，对工作分配情况无异议。核查无误。
教师签名：                          年     月       日</t>
    <phoneticPr fontId="1" type="noConversion"/>
  </si>
  <si>
    <t>工作量
小计1</t>
    <phoneticPr fontId="1" type="noConversion"/>
  </si>
  <si>
    <t>工作量
小计2</t>
    <phoneticPr fontId="1" type="noConversion"/>
  </si>
  <si>
    <t>是否重复课</t>
    <phoneticPr fontId="1" type="noConversion"/>
  </si>
  <si>
    <t>是否重复课</t>
    <phoneticPr fontId="1" type="noConversion"/>
  </si>
  <si>
    <t>是</t>
    <phoneticPr fontId="1" type="noConversion"/>
  </si>
  <si>
    <t>否</t>
    <phoneticPr fontId="1" type="noConversion"/>
  </si>
  <si>
    <t>英才班等原因需增加工作量</t>
    <phoneticPr fontId="1" type="noConversion"/>
  </si>
  <si>
    <t>增加门次增加系数</t>
    <phoneticPr fontId="1" type="noConversion"/>
  </si>
  <si>
    <t>课程门次加系数</t>
    <phoneticPr fontId="1" type="noConversion"/>
  </si>
  <si>
    <t>学院（部门）主管领导意见：
签名：                             年      月    日</t>
    <phoneticPr fontId="1" type="noConversion"/>
  </si>
  <si>
    <t>系数</t>
    <phoneticPr fontId="1" type="noConversion"/>
  </si>
  <si>
    <t>实验
学时</t>
    <phoneticPr fontId="1" type="noConversion"/>
  </si>
  <si>
    <t>理论
学时</t>
    <phoneticPr fontId="1" type="noConversion"/>
  </si>
  <si>
    <t>合班数</t>
    <phoneticPr fontId="1" type="noConversion"/>
  </si>
  <si>
    <t>合班加
系数</t>
    <phoneticPr fontId="1" type="noConversion"/>
  </si>
  <si>
    <r>
      <t>其他：</t>
    </r>
    <r>
      <rPr>
        <sz val="8"/>
        <color theme="1"/>
        <rFont val="宋体"/>
        <family val="3"/>
        <charset val="134"/>
        <scheme val="minor"/>
      </rPr>
      <t>（此处简要说明其他工作量相关情况，工作量数字填直接报在Q栏）</t>
    </r>
    <phoneticPr fontId="1" type="noConversion"/>
  </si>
  <si>
    <t>实习</t>
    <phoneticPr fontId="1" type="noConversion"/>
  </si>
  <si>
    <t>课外课</t>
    <phoneticPr fontId="1" type="noConversion"/>
  </si>
  <si>
    <t>课程设计</t>
    <phoneticPr fontId="1" type="noConversion"/>
  </si>
  <si>
    <t>开新课</t>
    <phoneticPr fontId="1" type="noConversion"/>
  </si>
  <si>
    <t>研学位课</t>
    <phoneticPr fontId="1" type="noConversion"/>
  </si>
  <si>
    <t>实验课（组）</t>
    <phoneticPr fontId="1" type="noConversion"/>
  </si>
  <si>
    <t>实验课（班）</t>
    <phoneticPr fontId="1" type="noConversion"/>
  </si>
  <si>
    <t>实验课（班重）</t>
    <phoneticPr fontId="1" type="noConversion"/>
  </si>
  <si>
    <t>无坐班实验课（组）</t>
    <phoneticPr fontId="1" type="noConversion"/>
  </si>
  <si>
    <t>无坐班实验课（组重）</t>
    <phoneticPr fontId="1" type="noConversion"/>
  </si>
  <si>
    <t>计算机上机实验（班）</t>
    <phoneticPr fontId="1" type="noConversion"/>
  </si>
  <si>
    <t>研实验课（组）</t>
    <phoneticPr fontId="1" type="noConversion"/>
  </si>
  <si>
    <t>研实验课（班）</t>
    <phoneticPr fontId="1" type="noConversion"/>
  </si>
  <si>
    <t>研无坐班实验课（组）</t>
    <phoneticPr fontId="1" type="noConversion"/>
  </si>
  <si>
    <t>研无坐班实验课（组重）</t>
    <phoneticPr fontId="1" type="noConversion"/>
  </si>
  <si>
    <t>研无坐班实验课（班）</t>
    <phoneticPr fontId="1" type="noConversion"/>
  </si>
  <si>
    <t>研计算机上机实验（班）</t>
    <phoneticPr fontId="1" type="noConversion"/>
  </si>
  <si>
    <t>研计算机上机实验（班重）</t>
    <phoneticPr fontId="1" type="noConversion"/>
  </si>
  <si>
    <t>双语1层1轮</t>
    <phoneticPr fontId="1" type="noConversion"/>
  </si>
  <si>
    <t>双语2层1轮</t>
    <phoneticPr fontId="1" type="noConversion"/>
  </si>
  <si>
    <t>双语2层2轮</t>
    <phoneticPr fontId="1" type="noConversion"/>
  </si>
  <si>
    <t>双语3层2轮</t>
    <phoneticPr fontId="1" type="noConversion"/>
  </si>
  <si>
    <t>在线自建理论</t>
    <phoneticPr fontId="1" type="noConversion"/>
  </si>
  <si>
    <t>校外翻转理论</t>
    <phoneticPr fontId="1" type="noConversion"/>
  </si>
  <si>
    <t>校外翻转实验（组）</t>
    <phoneticPr fontId="1" type="noConversion"/>
  </si>
  <si>
    <t>学院（部门）：</t>
    <phoneticPr fontId="1" type="noConversion"/>
  </si>
  <si>
    <t>公共基础课</t>
    <phoneticPr fontId="1" type="noConversion"/>
  </si>
  <si>
    <t>学科基础课</t>
    <phoneticPr fontId="1" type="noConversion"/>
  </si>
  <si>
    <t>专业必修课</t>
    <phoneticPr fontId="1" type="noConversion"/>
  </si>
  <si>
    <t>专业特色课</t>
    <phoneticPr fontId="1" type="noConversion"/>
  </si>
  <si>
    <t>专业任选课</t>
    <phoneticPr fontId="1" type="noConversion"/>
  </si>
  <si>
    <t>体育课</t>
    <phoneticPr fontId="1" type="noConversion"/>
  </si>
  <si>
    <t>研选修课</t>
    <phoneticPr fontId="1" type="noConversion"/>
  </si>
  <si>
    <t>实验课（组重）</t>
    <phoneticPr fontId="1" type="noConversion"/>
  </si>
  <si>
    <t>无坐班实验课（班）</t>
    <phoneticPr fontId="1" type="noConversion"/>
  </si>
  <si>
    <t>无坐班实验课（班重）</t>
    <phoneticPr fontId="1" type="noConversion"/>
  </si>
  <si>
    <t>计算机上机实验（班重）</t>
    <phoneticPr fontId="1" type="noConversion"/>
  </si>
  <si>
    <t>研实验课（组重）</t>
    <phoneticPr fontId="1" type="noConversion"/>
  </si>
  <si>
    <t>研实验课（班重）</t>
    <phoneticPr fontId="1" type="noConversion"/>
  </si>
  <si>
    <t>研无坐班实验课（班重）</t>
    <phoneticPr fontId="1" type="noConversion"/>
  </si>
  <si>
    <t>双语3层1轮</t>
    <phoneticPr fontId="1" type="noConversion"/>
  </si>
  <si>
    <t>在线自建实验（组）</t>
    <phoneticPr fontId="1" type="noConversion"/>
  </si>
  <si>
    <t>在线自建实验（班）</t>
    <phoneticPr fontId="1" type="noConversion"/>
  </si>
  <si>
    <t>校外翻转实验（班）</t>
    <phoneticPr fontId="1" type="noConversion"/>
  </si>
  <si>
    <t>双语1层2轮</t>
    <phoneticPr fontId="1" type="noConversion"/>
  </si>
  <si>
    <r>
      <t xml:space="preserve">上课
学生数
</t>
    </r>
    <r>
      <rPr>
        <b/>
        <sz val="8"/>
        <color rgb="FFFF0000"/>
        <rFont val="宋体"/>
        <family val="3"/>
        <charset val="134"/>
        <scheme val="minor"/>
      </rPr>
      <t>每门课程都要填写上课人数</t>
    </r>
    <phoneticPr fontId="1" type="noConversion"/>
  </si>
  <si>
    <r>
      <t xml:space="preserve">学生数
加系数
</t>
    </r>
    <r>
      <rPr>
        <sz val="8"/>
        <color rgb="FFFF0000"/>
        <rFont val="宋体"/>
        <family val="3"/>
        <charset val="134"/>
        <scheme val="minor"/>
      </rPr>
      <t>选修课填写（含公选、专业任选、研究生选修）</t>
    </r>
    <phoneticPr fontId="1" type="noConversion"/>
  </si>
  <si>
    <t>专业方向课</t>
    <phoneticPr fontId="1" type="noConversion"/>
  </si>
  <si>
    <t>讲课、实验等工作量小计1</t>
    <phoneticPr fontId="1" type="noConversion"/>
  </si>
  <si>
    <t>其他工作量小计2</t>
    <phoneticPr fontId="1" type="noConversion"/>
  </si>
  <si>
    <t>2019-2020学年第1学期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</si>
</sst>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8"/>
      <color theme="1"/>
      <name val="黑体"/>
      <family val="3"/>
      <charset val="134"/>
    </font>
    <font>
      <sz val="9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8.5"/>
      <color theme="1"/>
      <name val="宋体"/>
      <family val="3"/>
      <charset val="134"/>
      <scheme val="minor"/>
    </font>
    <font>
      <sz val="9"/>
      <color theme="1"/>
      <name val="宋体"/>
      <family val="2"/>
      <scheme val="minor"/>
    </font>
    <font>
      <sz val="8.5"/>
      <color theme="1"/>
      <name val="宋体"/>
      <family val="2"/>
      <scheme val="minor"/>
    </font>
    <font>
      <sz val="8"/>
      <color theme="1"/>
      <name val="宋体"/>
      <family val="3"/>
      <charset val="134"/>
      <scheme val="minor"/>
    </font>
    <font>
      <b/>
      <sz val="14"/>
      <color theme="1"/>
      <name val="黑体"/>
      <family val="3"/>
      <charset val="134"/>
    </font>
    <font>
      <sz val="8"/>
      <color rgb="FFFF0000"/>
      <name val="宋体"/>
      <family val="3"/>
      <charset val="134"/>
      <scheme val="minor"/>
    </font>
    <font>
      <b/>
      <sz val="8"/>
      <color rgb="FFFF0000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6" fillId="0" borderId="1" xfId="0" applyFont="1" applyBorder="1" applyAlignment="1" applyProtection="1">
      <alignment horizontal="center" vertical="center" wrapText="1"/>
      <protection locked="0"/>
    </xf>
    <xf numFmtId="0" fontId="0" fillId="2" borderId="1" xfId="0" applyFill="1" applyBorder="1" applyProtection="1">
      <protection hidden="1"/>
    </xf>
    <xf numFmtId="0" fontId="0" fillId="0" borderId="0" xfId="0" applyAlignment="1" applyProtection="1">
      <alignment vertical="center"/>
      <protection locked="0"/>
    </xf>
    <xf numFmtId="0" fontId="0" fillId="0" borderId="0" xfId="0" applyBorder="1" applyAlignment="1" applyProtection="1">
      <alignment vertical="center" wrapText="1"/>
      <protection locked="0"/>
    </xf>
    <xf numFmtId="0" fontId="0" fillId="0" borderId="0" xfId="0" applyBorder="1" applyAlignment="1" applyProtection="1">
      <alignment vertical="center"/>
      <protection locked="0"/>
    </xf>
    <xf numFmtId="0" fontId="0" fillId="0" borderId="0" xfId="0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left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right" vertical="center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176" fontId="6" fillId="3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Fill="1" applyProtection="1">
      <protection hidden="1"/>
    </xf>
    <xf numFmtId="0" fontId="0" fillId="0" borderId="1" xfId="0" applyFill="1" applyBorder="1" applyProtection="1">
      <protection hidden="1"/>
    </xf>
    <xf numFmtId="0" fontId="5" fillId="0" borderId="1" xfId="0" applyFont="1" applyFill="1" applyBorder="1" applyAlignment="1" applyProtection="1">
      <alignment horizontal="center" vertical="center"/>
      <protection hidden="1"/>
    </xf>
    <xf numFmtId="0" fontId="2" fillId="0" borderId="6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Fill="1" applyAlignment="1" applyProtection="1">
      <alignment horizontal="center" vertical="center"/>
      <protection hidden="1"/>
    </xf>
    <xf numFmtId="0" fontId="5" fillId="4" borderId="1" xfId="0" applyFont="1" applyFill="1" applyBorder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2" fillId="3" borderId="2" xfId="0" applyFont="1" applyFill="1" applyBorder="1" applyAlignment="1" applyProtection="1">
      <alignment horizontal="right" vertical="center"/>
      <protection locked="0"/>
    </xf>
    <xf numFmtId="0" fontId="2" fillId="3" borderId="3" xfId="0" applyFont="1" applyFill="1" applyBorder="1" applyAlignment="1" applyProtection="1">
      <alignment horizontal="right" vertical="center"/>
      <protection locked="0"/>
    </xf>
    <xf numFmtId="0" fontId="2" fillId="3" borderId="4" xfId="0" applyFont="1" applyFill="1" applyBorder="1" applyAlignment="1" applyProtection="1">
      <alignment horizontal="right" vertical="center"/>
      <protection locked="0"/>
    </xf>
    <xf numFmtId="0" fontId="5" fillId="0" borderId="1" xfId="0" applyFont="1" applyBorder="1" applyAlignment="1" applyProtection="1">
      <alignment horizontal="right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right" vertical="center"/>
      <protection locked="0"/>
    </xf>
    <xf numFmtId="176" fontId="5" fillId="0" borderId="2" xfId="0" applyNumberFormat="1" applyFont="1" applyBorder="1" applyAlignment="1" applyProtection="1">
      <alignment horizontal="center" vertical="center"/>
      <protection locked="0"/>
    </xf>
  </cellXfs>
  <cellStyles count="1">
    <cellStyle name="常规" xfId="0" builtinId="0"/>
  </cellStyles>
  <dxfs count="0"/>
  <tableStyles count="0" defaultTableStyle="TableStyleMedium2" defaultPivotStyle="PivotStyleMedium9"/>
  <colors>
    <mruColors>
      <color rgb="FFFBC99F"/>
      <color rgb="FFFEEF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R26"/>
  <sheetViews>
    <sheetView tabSelected="1" zoomScaleNormal="100" workbookViewId="0">
      <selection activeCell="U16" sqref="U16"/>
    </sheetView>
  </sheetViews>
  <sheetFormatPr defaultRowHeight="13.5" x14ac:dyDescent="0.15"/>
  <cols>
    <col min="1" max="1" width="3.75" style="6" customWidth="1"/>
    <col min="2" max="2" width="29.625" style="22" customWidth="1"/>
    <col min="3" max="3" width="8.875" style="6" customWidth="1"/>
    <col min="4" max="4" width="4.125" style="6" customWidth="1"/>
    <col min="5" max="5" width="4.25" style="6" customWidth="1"/>
    <col min="6" max="6" width="16.625" style="6" customWidth="1"/>
    <col min="7" max="7" width="5.25" style="6" customWidth="1"/>
    <col min="8" max="8" width="3.125" style="6" customWidth="1"/>
    <col min="9" max="9" width="4.25" style="6" customWidth="1"/>
    <col min="10" max="10" width="4.125" style="6" customWidth="1"/>
    <col min="11" max="12" width="7.125" style="6" customWidth="1"/>
    <col min="13" max="13" width="3.125" style="6" customWidth="1"/>
    <col min="14" max="14" width="3.75" style="6" customWidth="1"/>
    <col min="15" max="15" width="5.875" style="6" customWidth="1"/>
    <col min="16" max="16" width="6.375" style="6" customWidth="1"/>
    <col min="17" max="17" width="8.375" style="6" customWidth="1"/>
    <col min="18" max="18" width="6.75" style="6" customWidth="1"/>
    <col min="19" max="16384" width="9" style="6"/>
  </cols>
  <sheetData>
    <row r="1" spans="1:18" s="3" customFormat="1" ht="18.75" customHeight="1" x14ac:dyDescent="0.15">
      <c r="A1" s="3" t="s">
        <v>8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 ht="26.25" customHeight="1" x14ac:dyDescent="0.15">
      <c r="A2" s="36" t="s">
        <v>14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</row>
    <row r="3" spans="1:18" ht="21" customHeight="1" x14ac:dyDescent="0.15">
      <c r="A3" s="7" t="s">
        <v>12</v>
      </c>
      <c r="B3" s="8"/>
      <c r="C3" s="9" t="s">
        <v>13</v>
      </c>
      <c r="D3" s="10"/>
      <c r="E3" s="10"/>
      <c r="G3" s="10"/>
      <c r="H3" s="9" t="s">
        <v>58</v>
      </c>
      <c r="I3" s="10"/>
      <c r="J3" s="10"/>
      <c r="K3" s="10"/>
      <c r="L3" s="10"/>
      <c r="M3" s="11"/>
      <c r="N3" s="11"/>
      <c r="O3" s="11"/>
      <c r="P3" s="11"/>
      <c r="Q3" s="12"/>
      <c r="R3" s="13" t="s">
        <v>83</v>
      </c>
    </row>
    <row r="4" spans="1:18" s="16" customFormat="1" ht="103.5" customHeight="1" x14ac:dyDescent="0.15">
      <c r="A4" s="14" t="s">
        <v>3</v>
      </c>
      <c r="B4" s="14" t="s">
        <v>0</v>
      </c>
      <c r="C4" s="15" t="s">
        <v>1</v>
      </c>
      <c r="D4" s="14" t="s">
        <v>29</v>
      </c>
      <c r="E4" s="14" t="s">
        <v>28</v>
      </c>
      <c r="F4" s="14" t="s">
        <v>6</v>
      </c>
      <c r="G4" s="14" t="s">
        <v>7</v>
      </c>
      <c r="H4" s="14" t="s">
        <v>30</v>
      </c>
      <c r="I4" s="14" t="s">
        <v>31</v>
      </c>
      <c r="J4" s="14" t="s">
        <v>25</v>
      </c>
      <c r="K4" s="14" t="s">
        <v>78</v>
      </c>
      <c r="L4" s="14" t="s">
        <v>79</v>
      </c>
      <c r="M4" s="14" t="s">
        <v>19</v>
      </c>
      <c r="N4" s="14" t="s">
        <v>9</v>
      </c>
      <c r="O4" s="14" t="s">
        <v>17</v>
      </c>
      <c r="P4" s="14" t="s">
        <v>23</v>
      </c>
      <c r="Q4" s="14" t="s">
        <v>18</v>
      </c>
      <c r="R4" s="15" t="s">
        <v>2</v>
      </c>
    </row>
    <row r="5" spans="1:18" x14ac:dyDescent="0.15">
      <c r="A5" s="17"/>
      <c r="B5" s="1"/>
      <c r="C5" s="1"/>
      <c r="D5" s="17"/>
      <c r="E5" s="17"/>
      <c r="F5" s="18"/>
      <c r="G5" s="18" t="e">
        <f>VLOOKUP(F5,DATA1.1!$B$9:$E$52,2,FALSE)</f>
        <v>#N/A</v>
      </c>
      <c r="H5" s="18"/>
      <c r="I5" s="18"/>
      <c r="J5" s="18"/>
      <c r="K5" s="18"/>
      <c r="L5" s="18"/>
      <c r="M5" s="18"/>
      <c r="N5" s="18" t="e">
        <f>VLOOKUP(M5,DATA1.1!$E$3:$F$4,2,FALSE)</f>
        <v>#N/A</v>
      </c>
      <c r="O5" s="18" t="e">
        <f>(D5+E5)*(G5+I5+J5+L5)*N5</f>
        <v>#N/A</v>
      </c>
      <c r="P5" s="19"/>
      <c r="Q5" s="19" t="e">
        <f>O5+P5</f>
        <v>#N/A</v>
      </c>
      <c r="R5" s="17"/>
    </row>
    <row r="6" spans="1:18" x14ac:dyDescent="0.15">
      <c r="A6" s="17"/>
      <c r="B6" s="1"/>
      <c r="C6" s="1"/>
      <c r="D6" s="17"/>
      <c r="E6" s="17"/>
      <c r="F6" s="18"/>
      <c r="G6" s="18" t="e">
        <f>VLOOKUP(F6,DATA1.1!$B$9:$E$52,2,FALSE)</f>
        <v>#N/A</v>
      </c>
      <c r="H6" s="18"/>
      <c r="I6" s="18"/>
      <c r="J6" s="18"/>
      <c r="K6" s="18"/>
      <c r="L6" s="18"/>
      <c r="M6" s="18"/>
      <c r="N6" s="18" t="e">
        <f>VLOOKUP(M6,DATA1.1!$E$3:$F$4,2,FALSE)</f>
        <v>#N/A</v>
      </c>
      <c r="O6" s="18" t="e">
        <f t="shared" ref="O6:O17" si="0">(D6+E6)*(G6+I6+J6+L6)*N6</f>
        <v>#N/A</v>
      </c>
      <c r="P6" s="19"/>
      <c r="Q6" s="19" t="e">
        <f t="shared" ref="Q6:Q17" si="1">O6+P6</f>
        <v>#N/A</v>
      </c>
      <c r="R6" s="17"/>
    </row>
    <row r="7" spans="1:18" x14ac:dyDescent="0.15">
      <c r="A7" s="17"/>
      <c r="B7" s="1"/>
      <c r="C7" s="1"/>
      <c r="D7" s="17"/>
      <c r="E7" s="17"/>
      <c r="F7" s="18"/>
      <c r="G7" s="18" t="e">
        <f>VLOOKUP(F7,DATA1.1!$B$9:$E$52,2,FALSE)</f>
        <v>#N/A</v>
      </c>
      <c r="H7" s="18"/>
      <c r="I7" s="18"/>
      <c r="J7" s="18"/>
      <c r="K7" s="18"/>
      <c r="L7" s="18"/>
      <c r="M7" s="18"/>
      <c r="N7" s="18" t="e">
        <f>VLOOKUP(M7,DATA1.1!$E$3:$F$4,2,FALSE)</f>
        <v>#N/A</v>
      </c>
      <c r="O7" s="18" t="e">
        <f t="shared" si="0"/>
        <v>#N/A</v>
      </c>
      <c r="P7" s="19"/>
      <c r="Q7" s="19" t="e">
        <f t="shared" si="1"/>
        <v>#N/A</v>
      </c>
      <c r="R7" s="17"/>
    </row>
    <row r="8" spans="1:18" x14ac:dyDescent="0.15">
      <c r="A8" s="17"/>
      <c r="B8" s="1"/>
      <c r="C8" s="1"/>
      <c r="D8" s="17"/>
      <c r="E8" s="17"/>
      <c r="F8" s="18"/>
      <c r="G8" s="18" t="e">
        <f>VLOOKUP(F8,DATA1.1!$B$9:$E$52,2,FALSE)</f>
        <v>#N/A</v>
      </c>
      <c r="H8" s="18"/>
      <c r="I8" s="18"/>
      <c r="J8" s="18"/>
      <c r="K8" s="18"/>
      <c r="L8" s="18"/>
      <c r="M8" s="18"/>
      <c r="N8" s="18" t="e">
        <f>VLOOKUP(M8,DATA1.1!$E$3:$F$4,2,FALSE)</f>
        <v>#N/A</v>
      </c>
      <c r="O8" s="18" t="e">
        <f t="shared" si="0"/>
        <v>#N/A</v>
      </c>
      <c r="P8" s="19"/>
      <c r="Q8" s="19" t="e">
        <f t="shared" si="1"/>
        <v>#N/A</v>
      </c>
      <c r="R8" s="17"/>
    </row>
    <row r="9" spans="1:18" x14ac:dyDescent="0.15">
      <c r="A9" s="17"/>
      <c r="B9" s="1"/>
      <c r="C9" s="1"/>
      <c r="D9" s="17"/>
      <c r="E9" s="17"/>
      <c r="F9" s="18"/>
      <c r="G9" s="18" t="e">
        <f>VLOOKUP(F9,DATA1.1!$B$9:$E$52,2,FALSE)</f>
        <v>#N/A</v>
      </c>
      <c r="H9" s="18"/>
      <c r="I9" s="18"/>
      <c r="J9" s="18"/>
      <c r="K9" s="18"/>
      <c r="L9" s="18"/>
      <c r="M9" s="18"/>
      <c r="N9" s="18" t="e">
        <f>VLOOKUP(M9,DATA1.1!$E$3:$F$4,2,FALSE)</f>
        <v>#N/A</v>
      </c>
      <c r="O9" s="18" t="e">
        <f t="shared" si="0"/>
        <v>#N/A</v>
      </c>
      <c r="P9" s="19"/>
      <c r="Q9" s="19" t="e">
        <f t="shared" si="1"/>
        <v>#N/A</v>
      </c>
      <c r="R9" s="17"/>
    </row>
    <row r="10" spans="1:18" x14ac:dyDescent="0.15">
      <c r="A10" s="17"/>
      <c r="B10" s="1"/>
      <c r="C10" s="1"/>
      <c r="D10" s="17"/>
      <c r="E10" s="17"/>
      <c r="F10" s="18"/>
      <c r="G10" s="18" t="e">
        <f>VLOOKUP(F10,DATA1.1!$B$9:$E$52,2,FALSE)</f>
        <v>#N/A</v>
      </c>
      <c r="H10" s="18"/>
      <c r="I10" s="18"/>
      <c r="J10" s="18"/>
      <c r="K10" s="18"/>
      <c r="L10" s="18"/>
      <c r="M10" s="18"/>
      <c r="N10" s="18" t="e">
        <f>VLOOKUP(M10,DATA1.1!$E$3:$F$4,2,FALSE)</f>
        <v>#N/A</v>
      </c>
      <c r="O10" s="18" t="e">
        <f t="shared" si="0"/>
        <v>#N/A</v>
      </c>
      <c r="P10" s="19"/>
      <c r="Q10" s="19" t="e">
        <f t="shared" si="1"/>
        <v>#N/A</v>
      </c>
      <c r="R10" s="17"/>
    </row>
    <row r="11" spans="1:18" x14ac:dyDescent="0.15">
      <c r="A11" s="17"/>
      <c r="B11" s="1"/>
      <c r="C11" s="1"/>
      <c r="D11" s="17"/>
      <c r="E11" s="17"/>
      <c r="F11" s="18"/>
      <c r="G11" s="18" t="e">
        <f>VLOOKUP(F11,DATA1.1!$B$9:$E$52,2,FALSE)</f>
        <v>#N/A</v>
      </c>
      <c r="H11" s="18"/>
      <c r="I11" s="18"/>
      <c r="J11" s="18"/>
      <c r="K11" s="18"/>
      <c r="L11" s="18"/>
      <c r="M11" s="18"/>
      <c r="N11" s="18" t="e">
        <f>VLOOKUP(M11,DATA1.1!$E$3:$F$4,2,FALSE)</f>
        <v>#N/A</v>
      </c>
      <c r="O11" s="18" t="e">
        <f t="shared" si="0"/>
        <v>#N/A</v>
      </c>
      <c r="P11" s="19"/>
      <c r="Q11" s="19" t="e">
        <f t="shared" si="1"/>
        <v>#N/A</v>
      </c>
      <c r="R11" s="17"/>
    </row>
    <row r="12" spans="1:18" x14ac:dyDescent="0.15">
      <c r="A12" s="17"/>
      <c r="B12" s="1"/>
      <c r="C12" s="1"/>
      <c r="D12" s="17"/>
      <c r="E12" s="17"/>
      <c r="F12" s="18"/>
      <c r="G12" s="18" t="e">
        <f>VLOOKUP(F12,DATA1.1!$B$9:$E$52,2,FALSE)</f>
        <v>#N/A</v>
      </c>
      <c r="H12" s="18"/>
      <c r="I12" s="18"/>
      <c r="J12" s="18"/>
      <c r="K12" s="18"/>
      <c r="L12" s="18"/>
      <c r="M12" s="18"/>
      <c r="N12" s="18" t="e">
        <f>VLOOKUP(M12,DATA1.1!$E$3:$F$4,2,FALSE)</f>
        <v>#N/A</v>
      </c>
      <c r="O12" s="18" t="e">
        <f t="shared" si="0"/>
        <v>#N/A</v>
      </c>
      <c r="P12" s="19"/>
      <c r="Q12" s="19" t="e">
        <f t="shared" si="1"/>
        <v>#N/A</v>
      </c>
      <c r="R12" s="17"/>
    </row>
    <row r="13" spans="1:18" x14ac:dyDescent="0.15">
      <c r="A13" s="17"/>
      <c r="B13" s="1"/>
      <c r="C13" s="1"/>
      <c r="D13" s="17"/>
      <c r="E13" s="17"/>
      <c r="F13" s="18"/>
      <c r="G13" s="18" t="e">
        <f>VLOOKUP(F13,DATA1.1!$B$9:$E$52,2,FALSE)</f>
        <v>#N/A</v>
      </c>
      <c r="H13" s="18"/>
      <c r="I13" s="18"/>
      <c r="J13" s="18"/>
      <c r="K13" s="18"/>
      <c r="L13" s="18"/>
      <c r="M13" s="18"/>
      <c r="N13" s="18" t="e">
        <f>VLOOKUP(M13,DATA1.1!$E$3:$F$4,2,FALSE)</f>
        <v>#N/A</v>
      </c>
      <c r="O13" s="18" t="e">
        <f t="shared" si="0"/>
        <v>#N/A</v>
      </c>
      <c r="P13" s="19"/>
      <c r="Q13" s="19" t="e">
        <f t="shared" si="1"/>
        <v>#N/A</v>
      </c>
      <c r="R13" s="17"/>
    </row>
    <row r="14" spans="1:18" x14ac:dyDescent="0.15">
      <c r="A14" s="17"/>
      <c r="B14" s="1"/>
      <c r="C14" s="1"/>
      <c r="D14" s="17"/>
      <c r="E14" s="17"/>
      <c r="F14" s="18"/>
      <c r="G14" s="18" t="e">
        <f>VLOOKUP(F14,DATA1.1!$B$9:$E$52,2,FALSE)</f>
        <v>#N/A</v>
      </c>
      <c r="H14" s="18"/>
      <c r="I14" s="18"/>
      <c r="J14" s="18"/>
      <c r="K14" s="18"/>
      <c r="L14" s="18"/>
      <c r="M14" s="18"/>
      <c r="N14" s="18" t="e">
        <f>VLOOKUP(M14,DATA1.1!$E$3:$F$4,2,FALSE)</f>
        <v>#N/A</v>
      </c>
      <c r="O14" s="18" t="e">
        <f t="shared" si="0"/>
        <v>#N/A</v>
      </c>
      <c r="P14" s="19"/>
      <c r="Q14" s="19" t="e">
        <f t="shared" si="1"/>
        <v>#N/A</v>
      </c>
      <c r="R14" s="17"/>
    </row>
    <row r="15" spans="1:18" x14ac:dyDescent="0.15">
      <c r="A15" s="17"/>
      <c r="B15" s="1"/>
      <c r="C15" s="1"/>
      <c r="D15" s="17"/>
      <c r="E15" s="17"/>
      <c r="F15" s="18"/>
      <c r="G15" s="18" t="e">
        <f>VLOOKUP(F15,DATA1.1!$B$9:$E$52,2,FALSE)</f>
        <v>#N/A</v>
      </c>
      <c r="H15" s="18"/>
      <c r="I15" s="18"/>
      <c r="J15" s="18"/>
      <c r="K15" s="18"/>
      <c r="L15" s="18"/>
      <c r="M15" s="18"/>
      <c r="N15" s="18" t="e">
        <f>VLOOKUP(M15,DATA1.1!$E$3:$F$4,2,FALSE)</f>
        <v>#N/A</v>
      </c>
      <c r="O15" s="18" t="e">
        <f t="shared" si="0"/>
        <v>#N/A</v>
      </c>
      <c r="P15" s="19"/>
      <c r="Q15" s="19" t="e">
        <f t="shared" si="1"/>
        <v>#N/A</v>
      </c>
      <c r="R15" s="17"/>
    </row>
    <row r="16" spans="1:18" x14ac:dyDescent="0.15">
      <c r="A16" s="17"/>
      <c r="B16" s="1"/>
      <c r="C16" s="1"/>
      <c r="D16" s="17"/>
      <c r="E16" s="17"/>
      <c r="F16" s="18"/>
      <c r="G16" s="18" t="e">
        <f>VLOOKUP(F16,DATA1.1!$B$9:$E$52,2,FALSE)</f>
        <v>#N/A</v>
      </c>
      <c r="H16" s="18"/>
      <c r="I16" s="18"/>
      <c r="J16" s="18"/>
      <c r="K16" s="18"/>
      <c r="L16" s="18"/>
      <c r="M16" s="18"/>
      <c r="N16" s="18" t="e">
        <f>VLOOKUP(M16,DATA1.1!$E$3:$F$4,2,FALSE)</f>
        <v>#N/A</v>
      </c>
      <c r="O16" s="18" t="e">
        <f t="shared" si="0"/>
        <v>#N/A</v>
      </c>
      <c r="P16" s="19"/>
      <c r="Q16" s="19" t="e">
        <f t="shared" si="1"/>
        <v>#N/A</v>
      </c>
      <c r="R16" s="17"/>
    </row>
    <row r="17" spans="1:18" x14ac:dyDescent="0.15">
      <c r="A17" s="17"/>
      <c r="B17" s="1"/>
      <c r="C17" s="1"/>
      <c r="D17" s="17"/>
      <c r="E17" s="17"/>
      <c r="F17" s="18"/>
      <c r="G17" s="18" t="e">
        <f>VLOOKUP(F17,DATA1.1!$B$9:$E$52,2,FALSE)</f>
        <v>#N/A</v>
      </c>
      <c r="H17" s="18"/>
      <c r="I17" s="18"/>
      <c r="J17" s="18"/>
      <c r="K17" s="18"/>
      <c r="L17" s="18"/>
      <c r="M17" s="18"/>
      <c r="N17" s="18" t="e">
        <f>VLOOKUP(M17,DATA1.1!$E$3:$F$4,2,FALSE)</f>
        <v>#N/A</v>
      </c>
      <c r="O17" s="18" t="e">
        <f t="shared" si="0"/>
        <v>#N/A</v>
      </c>
      <c r="P17" s="19"/>
      <c r="Q17" s="19" t="e">
        <f t="shared" si="1"/>
        <v>#N/A</v>
      </c>
      <c r="R17" s="17"/>
    </row>
    <row r="18" spans="1:18" ht="14.25" customHeight="1" x14ac:dyDescent="0.15">
      <c r="A18" s="33" t="s">
        <v>81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42" t="e">
        <f>SUM(Q5:Q17)</f>
        <v>#N/A</v>
      </c>
      <c r="R18" s="35"/>
    </row>
    <row r="19" spans="1:18" ht="21" customHeight="1" x14ac:dyDescent="0.15">
      <c r="A19" s="37" t="s">
        <v>10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9"/>
      <c r="N19" s="39"/>
      <c r="O19" s="39"/>
      <c r="P19" s="39"/>
      <c r="Q19" s="38"/>
      <c r="R19" s="40"/>
    </row>
    <row r="20" spans="1:18" x14ac:dyDescent="0.15">
      <c r="A20" s="17">
        <v>1</v>
      </c>
      <c r="B20" s="30" t="s">
        <v>33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2"/>
      <c r="Q20" s="20"/>
      <c r="R20" s="17"/>
    </row>
    <row r="21" spans="1:18" x14ac:dyDescent="0.15">
      <c r="A21" s="17">
        <v>2</v>
      </c>
      <c r="B21" s="30" t="s">
        <v>34</v>
      </c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2"/>
      <c r="Q21" s="20"/>
      <c r="R21" s="17"/>
    </row>
    <row r="22" spans="1:18" x14ac:dyDescent="0.15">
      <c r="A22" s="17">
        <v>3</v>
      </c>
      <c r="B22" s="30" t="s">
        <v>35</v>
      </c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2"/>
      <c r="Q22" s="20"/>
      <c r="R22" s="17"/>
    </row>
    <row r="23" spans="1:18" ht="15" customHeight="1" x14ac:dyDescent="0.15">
      <c r="A23" s="17">
        <v>4</v>
      </c>
      <c r="B23" s="41" t="s">
        <v>32</v>
      </c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21"/>
      <c r="R23" s="17"/>
    </row>
    <row r="24" spans="1:18" x14ac:dyDescent="0.15">
      <c r="A24" s="33" t="s">
        <v>82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42">
        <f>SUM(Q20:Q23)</f>
        <v>0</v>
      </c>
      <c r="R24" s="35"/>
    </row>
    <row r="25" spans="1:18" ht="17.25" customHeight="1" x14ac:dyDescent="0.15">
      <c r="A25" s="33" t="s">
        <v>11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4" t="e">
        <f>Q18+Q24</f>
        <v>#N/A</v>
      </c>
      <c r="R25" s="35"/>
    </row>
    <row r="26" spans="1:18" ht="63" customHeight="1" x14ac:dyDescent="0.15">
      <c r="A26" s="29" t="s">
        <v>16</v>
      </c>
      <c r="B26" s="29"/>
      <c r="C26" s="29"/>
      <c r="D26" s="29"/>
      <c r="E26" s="29"/>
      <c r="F26" s="29" t="s">
        <v>15</v>
      </c>
      <c r="G26" s="29"/>
      <c r="H26" s="29"/>
      <c r="I26" s="29"/>
      <c r="J26" s="29"/>
      <c r="K26" s="29"/>
      <c r="L26" s="29" t="s">
        <v>26</v>
      </c>
      <c r="M26" s="29"/>
      <c r="N26" s="29"/>
      <c r="O26" s="29"/>
      <c r="P26" s="29"/>
      <c r="Q26" s="29"/>
      <c r="R26" s="29"/>
    </row>
  </sheetData>
  <mergeCells count="15">
    <mergeCell ref="A2:R2"/>
    <mergeCell ref="A18:P18"/>
    <mergeCell ref="Q18:R18"/>
    <mergeCell ref="A19:R19"/>
    <mergeCell ref="A25:P25"/>
    <mergeCell ref="Q25:R25"/>
    <mergeCell ref="A26:E26"/>
    <mergeCell ref="F26:K26"/>
    <mergeCell ref="L26:R26"/>
    <mergeCell ref="B20:P20"/>
    <mergeCell ref="B22:P22"/>
    <mergeCell ref="B23:P23"/>
    <mergeCell ref="A24:P24"/>
    <mergeCell ref="Q24:R24"/>
    <mergeCell ref="B21:P21"/>
  </mergeCells>
  <phoneticPr fontId="1" type="noConversion"/>
  <pageMargins left="0.59055118110236227" right="0.39370078740157483" top="0.19685039370078741" bottom="0.39370078740157483" header="0.31496062992125984" footer="0.31496062992125984"/>
  <pageSetup paperSize="9" orientation="landscape" r:id="rId1"/>
  <headerFooter>
    <oddFooter>第 &amp;P 页，共 &amp;N 页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DATA1.1!$I$3:$I$4</xm:f>
          </x14:formula1>
          <xm:sqref>J5:J17</xm:sqref>
        </x14:dataValidation>
        <x14:dataValidation type="list" allowBlank="1" showInputMessage="1" showErrorMessage="1">
          <x14:formula1>
            <xm:f>DATA1.1!$E$3:$E$5</xm:f>
          </x14:formula1>
          <xm:sqref>M5:M17</xm:sqref>
        </x14:dataValidation>
        <x14:dataValidation type="list" allowBlank="1" showInputMessage="1" showErrorMessage="1">
          <x14:formula1>
            <xm:f>DATA1.1!$B$9:$B$52</xm:f>
          </x14:formula1>
          <xm:sqref>F5:F17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2:I51"/>
  <sheetViews>
    <sheetView workbookViewId="0">
      <selection activeCell="G13" sqref="G13"/>
    </sheetView>
  </sheetViews>
  <sheetFormatPr defaultRowHeight="13.5" x14ac:dyDescent="0.15"/>
  <cols>
    <col min="1" max="1" width="9" style="23"/>
    <col min="2" max="2" width="24.5" style="23" customWidth="1"/>
    <col min="3" max="4" width="9" style="23"/>
    <col min="5" max="5" width="7.25" style="23" customWidth="1"/>
    <col min="6" max="16384" width="9" style="23"/>
  </cols>
  <sheetData>
    <row r="2" spans="2:9" ht="27" customHeight="1" x14ac:dyDescent="0.15">
      <c r="E2" s="25" t="s">
        <v>20</v>
      </c>
      <c r="I2" s="26" t="s">
        <v>24</v>
      </c>
    </row>
    <row r="3" spans="2:9" x14ac:dyDescent="0.15">
      <c r="E3" s="23" t="s">
        <v>21</v>
      </c>
      <c r="F3" s="23">
        <v>0.9</v>
      </c>
      <c r="I3" s="23">
        <v>0.1</v>
      </c>
    </row>
    <row r="4" spans="2:9" x14ac:dyDescent="0.15">
      <c r="E4" s="23" t="s">
        <v>22</v>
      </c>
      <c r="F4" s="23">
        <v>1</v>
      </c>
      <c r="I4" s="23">
        <v>0.2</v>
      </c>
    </row>
    <row r="8" spans="2:9" s="27" customFormat="1" ht="25.5" customHeight="1" x14ac:dyDescent="0.15">
      <c r="B8" s="28" t="s">
        <v>5</v>
      </c>
      <c r="C8" s="28" t="s">
        <v>27</v>
      </c>
      <c r="D8" s="25"/>
    </row>
    <row r="9" spans="2:9" x14ac:dyDescent="0.15">
      <c r="B9" s="2" t="s">
        <v>60</v>
      </c>
      <c r="C9" s="2">
        <v>1.1000000000000001</v>
      </c>
    </row>
    <row r="10" spans="2:9" x14ac:dyDescent="0.15">
      <c r="B10" s="24" t="s">
        <v>61</v>
      </c>
      <c r="C10" s="24">
        <v>1.1000000000000001</v>
      </c>
    </row>
    <row r="11" spans="2:9" x14ac:dyDescent="0.15">
      <c r="B11" s="2" t="s">
        <v>62</v>
      </c>
      <c r="C11" s="2">
        <v>1.1000000000000001</v>
      </c>
    </row>
    <row r="12" spans="2:9" x14ac:dyDescent="0.15">
      <c r="B12" s="24" t="s">
        <v>80</v>
      </c>
      <c r="C12" s="24">
        <v>1.1000000000000001</v>
      </c>
    </row>
    <row r="13" spans="2:9" x14ac:dyDescent="0.15">
      <c r="B13" s="2" t="s">
        <v>63</v>
      </c>
      <c r="C13" s="2">
        <v>1.1000000000000001</v>
      </c>
    </row>
    <row r="14" spans="2:9" x14ac:dyDescent="0.15">
      <c r="B14" s="24" t="s">
        <v>59</v>
      </c>
      <c r="C14" s="24">
        <v>1.1000000000000001</v>
      </c>
    </row>
    <row r="15" spans="2:9" x14ac:dyDescent="0.15">
      <c r="B15" s="2" t="s">
        <v>4</v>
      </c>
      <c r="C15" s="2">
        <v>1</v>
      </c>
    </row>
    <row r="16" spans="2:9" x14ac:dyDescent="0.15">
      <c r="B16" s="24" t="s">
        <v>64</v>
      </c>
      <c r="C16" s="24">
        <v>1</v>
      </c>
    </row>
    <row r="17" spans="2:3" x14ac:dyDescent="0.15">
      <c r="B17" s="2" t="s">
        <v>36</v>
      </c>
      <c r="C17" s="2">
        <v>1.2</v>
      </c>
    </row>
    <row r="18" spans="2:3" x14ac:dyDescent="0.15">
      <c r="B18" s="24" t="s">
        <v>37</v>
      </c>
      <c r="C18" s="24">
        <v>1.3</v>
      </c>
    </row>
    <row r="19" spans="2:3" x14ac:dyDescent="0.15">
      <c r="B19" s="2" t="s">
        <v>65</v>
      </c>
      <c r="C19" s="2">
        <v>1.2</v>
      </c>
    </row>
    <row r="20" spans="2:3" x14ac:dyDescent="0.15">
      <c r="B20" s="24" t="s">
        <v>38</v>
      </c>
      <c r="C20" s="24">
        <v>0.8</v>
      </c>
    </row>
    <row r="21" spans="2:3" x14ac:dyDescent="0.15">
      <c r="B21" s="2" t="s">
        <v>66</v>
      </c>
      <c r="C21" s="2">
        <v>0.7</v>
      </c>
    </row>
    <row r="22" spans="2:3" x14ac:dyDescent="0.15">
      <c r="B22" s="24" t="s">
        <v>39</v>
      </c>
      <c r="C22" s="24">
        <v>1.2</v>
      </c>
    </row>
    <row r="23" spans="2:3" x14ac:dyDescent="0.15">
      <c r="B23" s="2" t="s">
        <v>40</v>
      </c>
      <c r="C23" s="2">
        <v>1</v>
      </c>
    </row>
    <row r="24" spans="2:3" x14ac:dyDescent="0.15">
      <c r="B24" s="24" t="s">
        <v>41</v>
      </c>
      <c r="C24" s="24">
        <v>1</v>
      </c>
    </row>
    <row r="25" spans="2:3" x14ac:dyDescent="0.15">
      <c r="B25" s="2" t="s">
        <v>42</v>
      </c>
      <c r="C25" s="2">
        <v>0.9</v>
      </c>
    </row>
    <row r="26" spans="2:3" x14ac:dyDescent="0.15">
      <c r="B26" s="24" t="s">
        <v>67</v>
      </c>
      <c r="C26" s="24">
        <v>1.4</v>
      </c>
    </row>
    <row r="27" spans="2:3" x14ac:dyDescent="0.15">
      <c r="B27" s="2" t="s">
        <v>68</v>
      </c>
      <c r="C27" s="2">
        <v>1.2</v>
      </c>
    </row>
    <row r="28" spans="2:3" x14ac:dyDescent="0.15">
      <c r="B28" s="24" t="s">
        <v>43</v>
      </c>
      <c r="C28" s="24">
        <v>1</v>
      </c>
    </row>
    <row r="29" spans="2:3" x14ac:dyDescent="0.15">
      <c r="B29" s="2" t="s">
        <v>69</v>
      </c>
      <c r="C29" s="2">
        <v>0.9</v>
      </c>
    </row>
    <row r="30" spans="2:3" x14ac:dyDescent="0.15">
      <c r="B30" s="24" t="s">
        <v>44</v>
      </c>
      <c r="C30" s="24">
        <v>1</v>
      </c>
    </row>
    <row r="31" spans="2:3" x14ac:dyDescent="0.15">
      <c r="B31" s="2" t="s">
        <v>70</v>
      </c>
      <c r="C31" s="2">
        <v>0.8</v>
      </c>
    </row>
    <row r="32" spans="2:3" x14ac:dyDescent="0.15">
      <c r="B32" s="24" t="s">
        <v>45</v>
      </c>
      <c r="C32" s="24">
        <v>1.2</v>
      </c>
    </row>
    <row r="33" spans="2:3" x14ac:dyDescent="0.15">
      <c r="B33" s="2" t="s">
        <v>71</v>
      </c>
      <c r="C33" s="2">
        <v>1</v>
      </c>
    </row>
    <row r="34" spans="2:3" x14ac:dyDescent="0.15">
      <c r="B34" s="24" t="s">
        <v>46</v>
      </c>
      <c r="C34" s="24">
        <v>1</v>
      </c>
    </row>
    <row r="35" spans="2:3" x14ac:dyDescent="0.15">
      <c r="B35" s="2" t="s">
        <v>47</v>
      </c>
      <c r="C35" s="2">
        <v>0.9</v>
      </c>
    </row>
    <row r="36" spans="2:3" x14ac:dyDescent="0.15">
      <c r="B36" s="24" t="s">
        <v>48</v>
      </c>
      <c r="C36" s="24">
        <v>1.4</v>
      </c>
    </row>
    <row r="37" spans="2:3" x14ac:dyDescent="0.15">
      <c r="B37" s="2" t="s">
        <v>72</v>
      </c>
      <c r="C37" s="2">
        <v>1.2</v>
      </c>
    </row>
    <row r="38" spans="2:3" x14ac:dyDescent="0.15">
      <c r="B38" s="24" t="s">
        <v>49</v>
      </c>
      <c r="C38" s="24">
        <v>1</v>
      </c>
    </row>
    <row r="39" spans="2:3" x14ac:dyDescent="0.15">
      <c r="B39" s="2" t="s">
        <v>50</v>
      </c>
      <c r="C39" s="2">
        <v>0.9</v>
      </c>
    </row>
    <row r="40" spans="2:3" x14ac:dyDescent="0.15">
      <c r="B40" s="24" t="s">
        <v>51</v>
      </c>
      <c r="C40" s="24">
        <v>2</v>
      </c>
    </row>
    <row r="41" spans="2:3" x14ac:dyDescent="0.15">
      <c r="B41" s="2" t="s">
        <v>52</v>
      </c>
      <c r="C41" s="2">
        <v>2.2000000000000002</v>
      </c>
    </row>
    <row r="42" spans="2:3" x14ac:dyDescent="0.15">
      <c r="B42" s="24" t="s">
        <v>73</v>
      </c>
      <c r="C42" s="24">
        <v>2.5</v>
      </c>
    </row>
    <row r="43" spans="2:3" x14ac:dyDescent="0.15">
      <c r="B43" s="2" t="s">
        <v>77</v>
      </c>
      <c r="C43" s="2">
        <v>1.4</v>
      </c>
    </row>
    <row r="44" spans="2:3" x14ac:dyDescent="0.15">
      <c r="B44" s="24" t="s">
        <v>53</v>
      </c>
      <c r="C44" s="24">
        <v>1.6</v>
      </c>
    </row>
    <row r="45" spans="2:3" x14ac:dyDescent="0.15">
      <c r="B45" s="2" t="s">
        <v>54</v>
      </c>
      <c r="C45" s="2">
        <v>1.8</v>
      </c>
    </row>
    <row r="46" spans="2:3" x14ac:dyDescent="0.15">
      <c r="B46" s="24" t="s">
        <v>55</v>
      </c>
      <c r="C46" s="24">
        <v>1.3</v>
      </c>
    </row>
    <row r="47" spans="2:3" x14ac:dyDescent="0.15">
      <c r="B47" s="2" t="s">
        <v>74</v>
      </c>
      <c r="C47" s="2">
        <v>1.2</v>
      </c>
    </row>
    <row r="48" spans="2:3" x14ac:dyDescent="0.15">
      <c r="B48" s="24" t="s">
        <v>75</v>
      </c>
      <c r="C48" s="24">
        <v>1.4</v>
      </c>
    </row>
    <row r="49" spans="2:3" x14ac:dyDescent="0.15">
      <c r="B49" s="2" t="s">
        <v>56</v>
      </c>
      <c r="C49" s="2">
        <v>1.2</v>
      </c>
    </row>
    <row r="50" spans="2:3" x14ac:dyDescent="0.15">
      <c r="B50" s="24" t="s">
        <v>57</v>
      </c>
      <c r="C50" s="24">
        <v>1.1000000000000001</v>
      </c>
    </row>
    <row r="51" spans="2:3" x14ac:dyDescent="0.15">
      <c r="B51" s="2" t="s">
        <v>76</v>
      </c>
      <c r="C51" s="2">
        <v>1.2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工作量登记卡</vt:lpstr>
      <vt:lpstr>DATA1.1</vt:lpstr>
      <vt:lpstr>工作量登记卡!Print_Titles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2019-11-25T07:39:40Z</dcterms:modified>
</cp:coreProperties>
</file>